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9875" windowHeight="74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5" i="1"/>
  <c r="P35" s="1"/>
  <c r="K36"/>
  <c r="L36" s="1"/>
  <c r="P36" s="1"/>
  <c r="K35"/>
  <c r="K33"/>
  <c r="L33" s="1"/>
  <c r="P33" s="1"/>
  <c r="K34"/>
  <c r="L34" s="1"/>
  <c r="P34" s="1"/>
  <c r="K32"/>
  <c r="L32" s="1"/>
  <c r="P32" s="1"/>
  <c r="K31"/>
  <c r="L31" s="1"/>
  <c r="P31" s="1"/>
  <c r="L27"/>
  <c r="P27" s="1"/>
  <c r="K27"/>
  <c r="L26"/>
  <c r="P26" s="1"/>
  <c r="K26"/>
  <c r="L25"/>
  <c r="P25" s="1"/>
  <c r="K25"/>
  <c r="P24"/>
  <c r="L24"/>
  <c r="K24"/>
  <c r="L23"/>
  <c r="P23" s="1"/>
  <c r="K23"/>
  <c r="K21"/>
  <c r="L21" s="1"/>
  <c r="P21" s="1"/>
  <c r="K17"/>
  <c r="L17" s="1"/>
  <c r="P17" s="1"/>
  <c r="K16"/>
  <c r="L16" s="1"/>
  <c r="P16" s="1"/>
  <c r="K15"/>
  <c r="L15" s="1"/>
  <c r="P15" s="1"/>
  <c r="K14"/>
  <c r="L14" s="1"/>
  <c r="P14" s="1"/>
  <c r="K13"/>
  <c r="L13" s="1"/>
  <c r="P13" s="1"/>
  <c r="K11"/>
  <c r="L11" s="1"/>
  <c r="P11" l="1"/>
</calcChain>
</file>

<file path=xl/sharedStrings.xml><?xml version="1.0" encoding="utf-8"?>
<sst xmlns="http://schemas.openxmlformats.org/spreadsheetml/2006/main" count="93" uniqueCount="49">
  <si>
    <t>ANTIGUA YACHT CLUB</t>
  </si>
  <si>
    <t>Race Date</t>
  </si>
  <si>
    <t>RACE No.</t>
  </si>
  <si>
    <t xml:space="preserve">                 </t>
  </si>
  <si>
    <t>Boat Name</t>
  </si>
  <si>
    <t>Start time</t>
  </si>
  <si>
    <t>Finish time</t>
  </si>
  <si>
    <t>Place</t>
  </si>
  <si>
    <t>RACE 1</t>
  </si>
  <si>
    <t xml:space="preserve">   ---</t>
  </si>
  <si>
    <t>hr</t>
  </si>
  <si>
    <t>min</t>
  </si>
  <si>
    <t>sec</t>
  </si>
  <si>
    <t>mins.</t>
  </si>
  <si>
    <t xml:space="preserve">  ---</t>
  </si>
  <si>
    <t>CLASS A</t>
  </si>
  <si>
    <t>DANISH BLUE</t>
  </si>
  <si>
    <t>CLASS B</t>
  </si>
  <si>
    <t>HUEY TOO</t>
  </si>
  <si>
    <t>CRICKET</t>
  </si>
  <si>
    <t>Sandy Island Race</t>
  </si>
  <si>
    <t>ET</t>
  </si>
  <si>
    <t>CT</t>
  </si>
  <si>
    <t>CSA</t>
  </si>
  <si>
    <t xml:space="preserve">Race </t>
  </si>
  <si>
    <t>Race Hcp</t>
  </si>
  <si>
    <t>HCP</t>
  </si>
  <si>
    <t>min/hr</t>
  </si>
  <si>
    <t>0n CT</t>
  </si>
  <si>
    <t xml:space="preserve">CSA </t>
  </si>
  <si>
    <t>ENCORE</t>
  </si>
  <si>
    <t>PIMS</t>
  </si>
  <si>
    <t>SEAL</t>
  </si>
  <si>
    <t>Sails</t>
  </si>
  <si>
    <t>Code 0 Asym</t>
  </si>
  <si>
    <t>Asym</t>
  </si>
  <si>
    <t>#3 + Both</t>
  </si>
  <si>
    <t>Twin Jib</t>
  </si>
  <si>
    <t>J/M only</t>
  </si>
  <si>
    <t>Race 2</t>
  </si>
  <si>
    <t>Hcp</t>
  </si>
  <si>
    <t>TCF</t>
  </si>
  <si>
    <t>Big Asym</t>
  </si>
  <si>
    <t>#3 + both</t>
  </si>
  <si>
    <t>Twin jib</t>
  </si>
  <si>
    <t>OVERALL</t>
  </si>
  <si>
    <t>3=</t>
  </si>
  <si>
    <t>2=</t>
  </si>
  <si>
    <t>5=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</si>
</sst>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/>
    <xf numFmtId="0" fontId="0" fillId="0" borderId="0" xfId="0" applyBorder="1"/>
    <xf numFmtId="0" fontId="5" fillId="0" borderId="4" xfId="0" applyFont="1" applyBorder="1"/>
    <xf numFmtId="15" fontId="5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1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8" fillId="0" borderId="4" xfId="0" applyFont="1" applyBorder="1"/>
    <xf numFmtId="0" fontId="0" fillId="0" borderId="5" xfId="0" applyBorder="1"/>
    <xf numFmtId="2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/>
    <xf numFmtId="0" fontId="9" fillId="0" borderId="0" xfId="0" applyFont="1" applyFill="1" applyBorder="1" applyAlignment="1">
      <alignment horizontal="center"/>
    </xf>
    <xf numFmtId="0" fontId="5" fillId="0" borderId="0" xfId="0" applyFont="1" applyBorder="1"/>
    <xf numFmtId="0" fontId="9" fillId="0" borderId="0" xfId="0" applyFont="1" applyBorder="1"/>
    <xf numFmtId="0" fontId="0" fillId="0" borderId="3" xfId="0" applyBorder="1"/>
    <xf numFmtId="0" fontId="5" fillId="0" borderId="0" xfId="0" applyFont="1" applyBorder="1" applyAlignment="1">
      <alignment horizontal="right" vertical="center" wrapText="1"/>
    </xf>
    <xf numFmtId="0" fontId="5" fillId="0" borderId="0" xfId="0" applyFont="1"/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Border="1"/>
    <xf numFmtId="1" fontId="5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0" fillId="0" borderId="2" xfId="0" applyBorder="1"/>
    <xf numFmtId="0" fontId="1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0" fillId="0" borderId="1" xfId="0" applyBorder="1"/>
    <xf numFmtId="15" fontId="0" fillId="0" borderId="2" xfId="0" applyNumberFormat="1" applyBorder="1"/>
    <xf numFmtId="0" fontId="1" fillId="0" borderId="2" xfId="0" applyFont="1" applyBorder="1"/>
    <xf numFmtId="0" fontId="2" fillId="0" borderId="2" xfId="0" applyFont="1" applyBorder="1"/>
    <xf numFmtId="0" fontId="2" fillId="0" borderId="2" xfId="0" applyFont="1" applyBorder="1" applyAlignment="1"/>
    <xf numFmtId="15" fontId="5" fillId="0" borderId="4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0" borderId="2" xfId="0" applyFont="1" applyBorder="1"/>
    <xf numFmtId="0" fontId="8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1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3" fillId="0" borderId="9" xfId="0" applyFont="1" applyBorder="1"/>
    <xf numFmtId="0" fontId="3" fillId="0" borderId="10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2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0" fillId="0" borderId="6" xfId="0" applyFont="1" applyFill="1" applyBorder="1" applyAlignment="1">
      <alignment horizontal="center"/>
    </xf>
    <xf numFmtId="0" fontId="0" fillId="0" borderId="7" xfId="0" applyBorder="1"/>
    <xf numFmtId="0" fontId="11" fillId="0" borderId="1" xfId="0" applyFont="1" applyBorder="1"/>
    <xf numFmtId="0" fontId="12" fillId="0" borderId="2" xfId="0" applyFont="1" applyBorder="1"/>
    <xf numFmtId="0" fontId="10" fillId="0" borderId="2" xfId="0" applyFont="1" applyFill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15" fillId="0" borderId="2" xfId="0" applyFont="1" applyBorder="1"/>
    <xf numFmtId="2" fontId="10" fillId="0" borderId="2" xfId="0" applyNumberFormat="1" applyFont="1" applyBorder="1" applyAlignment="1">
      <alignment horizontal="center"/>
    </xf>
    <xf numFmtId="0" fontId="15" fillId="0" borderId="3" xfId="0" applyFont="1" applyBorder="1"/>
    <xf numFmtId="0" fontId="9" fillId="0" borderId="6" xfId="0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abSelected="1" topLeftCell="A21" workbookViewId="0">
      <selection activeCell="O14" sqref="O14"/>
    </sheetView>
  </sheetViews>
  <sheetFormatPr defaultRowHeight="15"/>
  <cols>
    <col min="1" max="2" width="15.85546875" customWidth="1"/>
    <col min="4" max="4" width="2.42578125" customWidth="1"/>
    <col min="5" max="10" width="6.7109375" customWidth="1"/>
    <col min="11" max="12" width="10" bestFit="1" customWidth="1"/>
    <col min="13" max="13" width="10" customWidth="1"/>
  </cols>
  <sheetData>
    <row r="1" spans="1:17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7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7" ht="24" thickBot="1">
      <c r="A3" s="83" t="s">
        <v>20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7">
      <c r="A4" s="38"/>
      <c r="B4" s="34"/>
      <c r="C4" s="39"/>
      <c r="D4" s="39"/>
      <c r="E4" s="34"/>
      <c r="F4" s="34"/>
      <c r="G4" s="34"/>
      <c r="H4" s="34"/>
      <c r="I4" s="34"/>
      <c r="J4" s="34"/>
      <c r="K4" s="40"/>
      <c r="L4" s="41"/>
      <c r="M4" s="42"/>
      <c r="N4" s="42"/>
      <c r="O4" s="42"/>
      <c r="P4" s="42"/>
      <c r="Q4" s="24"/>
    </row>
    <row r="5" spans="1:17" ht="18.75">
      <c r="A5" s="3" t="s">
        <v>1</v>
      </c>
      <c r="B5" s="22"/>
      <c r="C5" s="4" t="s">
        <v>2</v>
      </c>
      <c r="D5" s="4"/>
      <c r="E5" s="5" t="s">
        <v>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5"/>
    </row>
    <row r="6" spans="1:17" ht="38.25" thickBot="1">
      <c r="A6" s="43">
        <v>46046</v>
      </c>
      <c r="B6" s="4"/>
      <c r="C6" s="7">
        <v>1</v>
      </c>
      <c r="D6" s="7"/>
      <c r="E6" s="6"/>
      <c r="F6" s="6"/>
      <c r="G6" s="6"/>
      <c r="H6" s="6"/>
      <c r="I6" s="6"/>
      <c r="J6" s="6"/>
      <c r="K6" s="6"/>
      <c r="L6" s="6"/>
      <c r="M6" s="37" t="s">
        <v>23</v>
      </c>
      <c r="N6" s="8" t="s">
        <v>25</v>
      </c>
      <c r="O6" s="8" t="s">
        <v>29</v>
      </c>
      <c r="P6" s="8" t="s">
        <v>24</v>
      </c>
      <c r="Q6" s="44" t="s">
        <v>26</v>
      </c>
    </row>
    <row r="7" spans="1:17" ht="24" thickBot="1">
      <c r="A7" s="51" t="s">
        <v>4</v>
      </c>
      <c r="B7" s="52"/>
      <c r="C7" s="53"/>
      <c r="D7" s="53"/>
      <c r="E7" s="84" t="s">
        <v>5</v>
      </c>
      <c r="F7" s="84"/>
      <c r="G7" s="84"/>
      <c r="H7" s="84" t="s">
        <v>6</v>
      </c>
      <c r="I7" s="84"/>
      <c r="J7" s="84"/>
      <c r="K7" s="54" t="s">
        <v>21</v>
      </c>
      <c r="L7" s="54" t="s">
        <v>22</v>
      </c>
      <c r="M7" s="55" t="s">
        <v>7</v>
      </c>
      <c r="N7" s="56" t="s">
        <v>27</v>
      </c>
      <c r="O7" s="56" t="s">
        <v>22</v>
      </c>
      <c r="P7" s="56" t="s">
        <v>22</v>
      </c>
      <c r="Q7" s="57" t="s">
        <v>7</v>
      </c>
    </row>
    <row r="8" spans="1:17" ht="23.25">
      <c r="A8" s="9" t="s">
        <v>8</v>
      </c>
      <c r="B8" s="45" t="s">
        <v>33</v>
      </c>
      <c r="C8" s="10" t="s">
        <v>9</v>
      </c>
      <c r="D8" s="10"/>
      <c r="E8" s="10" t="s">
        <v>10</v>
      </c>
      <c r="F8" s="10" t="s">
        <v>11</v>
      </c>
      <c r="G8" s="10" t="s">
        <v>12</v>
      </c>
      <c r="H8" s="10" t="s">
        <v>10</v>
      </c>
      <c r="I8" s="10" t="s">
        <v>11</v>
      </c>
      <c r="J8" s="10" t="s">
        <v>12</v>
      </c>
      <c r="K8" s="10" t="s">
        <v>13</v>
      </c>
      <c r="L8" s="10" t="s">
        <v>13</v>
      </c>
      <c r="M8" s="10"/>
      <c r="N8" s="10" t="s">
        <v>28</v>
      </c>
      <c r="O8" s="36"/>
      <c r="P8" s="36"/>
      <c r="Q8" s="24"/>
    </row>
    <row r="9" spans="1:17" ht="18.75">
      <c r="A9" s="1"/>
      <c r="B9" s="22"/>
      <c r="C9" s="11"/>
      <c r="D9" s="28"/>
      <c r="E9" s="31" t="s">
        <v>14</v>
      </c>
      <c r="F9" s="31" t="s">
        <v>14</v>
      </c>
      <c r="G9" s="31" t="s">
        <v>14</v>
      </c>
      <c r="H9" s="12" t="s">
        <v>14</v>
      </c>
      <c r="I9" s="12" t="s">
        <v>14</v>
      </c>
      <c r="J9" s="12" t="s">
        <v>14</v>
      </c>
      <c r="K9" s="13" t="s">
        <v>9</v>
      </c>
      <c r="L9" s="13" t="s">
        <v>9</v>
      </c>
      <c r="M9" s="11"/>
      <c r="N9" s="11"/>
      <c r="O9" s="11"/>
      <c r="P9" s="11"/>
      <c r="Q9" s="15"/>
    </row>
    <row r="10" spans="1:17" ht="21">
      <c r="A10" s="14" t="s">
        <v>15</v>
      </c>
      <c r="B10" s="46"/>
      <c r="C10" s="2"/>
      <c r="D10" s="22"/>
      <c r="E10" s="22"/>
      <c r="F10" s="22"/>
      <c r="G10" s="22"/>
      <c r="H10" s="2"/>
      <c r="I10" s="2"/>
      <c r="J10" s="2"/>
      <c r="K10" s="22"/>
      <c r="L10" s="22"/>
      <c r="M10" s="2"/>
      <c r="N10" s="16"/>
      <c r="O10" s="16"/>
      <c r="P10" s="17"/>
      <c r="Q10" s="15"/>
    </row>
    <row r="11" spans="1:17" ht="18.75">
      <c r="A11" s="35" t="s">
        <v>16</v>
      </c>
      <c r="B11" s="47" t="s">
        <v>34</v>
      </c>
      <c r="C11" s="27">
        <v>0.91100000000000003</v>
      </c>
      <c r="D11" s="27"/>
      <c r="E11" s="49">
        <v>10</v>
      </c>
      <c r="F11" s="49">
        <v>0</v>
      </c>
      <c r="G11" s="49">
        <v>0</v>
      </c>
      <c r="H11" s="49">
        <v>12</v>
      </c>
      <c r="I11" s="49">
        <v>18</v>
      </c>
      <c r="J11" s="49">
        <v>40</v>
      </c>
      <c r="K11" s="58">
        <f>(H11*60+I11+J11/60)-(E11*60+F11+G11/60)</f>
        <v>138.66666666666663</v>
      </c>
      <c r="L11" s="58">
        <f>C11*K11</f>
        <v>126.3253333333333</v>
      </c>
      <c r="M11" s="27">
        <v>2</v>
      </c>
      <c r="N11" s="58">
        <v>3</v>
      </c>
      <c r="O11" s="58"/>
      <c r="P11" s="58">
        <f>L11+(N11*L11/60)</f>
        <v>132.64159999999998</v>
      </c>
      <c r="Q11" s="63">
        <v>5</v>
      </c>
    </row>
    <row r="12" spans="1:17" ht="18.75">
      <c r="A12" s="19" t="s">
        <v>17</v>
      </c>
      <c r="B12" s="33"/>
      <c r="C12" s="27"/>
      <c r="D12" s="27"/>
      <c r="E12" s="49"/>
      <c r="F12" s="49"/>
      <c r="G12" s="49"/>
      <c r="H12" s="49"/>
      <c r="I12" s="49"/>
      <c r="J12" s="49"/>
      <c r="K12" s="58"/>
      <c r="L12" s="58"/>
      <c r="M12" s="27"/>
      <c r="N12" s="58"/>
      <c r="O12" s="58"/>
      <c r="P12" s="58"/>
      <c r="Q12" s="63"/>
    </row>
    <row r="13" spans="1:17" ht="18.75">
      <c r="A13" s="20" t="s">
        <v>18</v>
      </c>
      <c r="B13" s="32" t="s">
        <v>35</v>
      </c>
      <c r="C13" s="27">
        <v>0.83399999999999996</v>
      </c>
      <c r="D13" s="27"/>
      <c r="E13" s="49">
        <v>12</v>
      </c>
      <c r="F13" s="49">
        <v>19</v>
      </c>
      <c r="G13" s="49">
        <v>21</v>
      </c>
      <c r="H13" s="49">
        <v>14</v>
      </c>
      <c r="I13" s="49">
        <v>43</v>
      </c>
      <c r="J13" s="49">
        <v>40</v>
      </c>
      <c r="K13" s="58">
        <f>(H13*60+I13+J13/60)-(E13*60+F13+G13/60)</f>
        <v>144.31666666666661</v>
      </c>
      <c r="L13" s="58">
        <f>K13*C13</f>
        <v>120.36009999999995</v>
      </c>
      <c r="M13" s="27">
        <v>1</v>
      </c>
      <c r="N13" s="58">
        <v>0.5</v>
      </c>
      <c r="O13" s="58"/>
      <c r="P13" s="58">
        <f>L13+(N13*L13/60)</f>
        <v>121.36310083333328</v>
      </c>
      <c r="Q13" s="63">
        <v>1</v>
      </c>
    </row>
    <row r="14" spans="1:17" ht="18.75">
      <c r="A14" s="20" t="s">
        <v>19</v>
      </c>
      <c r="B14" s="32" t="s">
        <v>36</v>
      </c>
      <c r="C14" s="27">
        <v>0.79200000000000004</v>
      </c>
      <c r="D14" s="27"/>
      <c r="E14" s="49">
        <v>10</v>
      </c>
      <c r="F14" s="49">
        <v>0</v>
      </c>
      <c r="G14" s="49">
        <v>0</v>
      </c>
      <c r="H14" s="49">
        <v>12</v>
      </c>
      <c r="I14" s="49">
        <v>40</v>
      </c>
      <c r="J14" s="49">
        <v>45</v>
      </c>
      <c r="K14" s="58">
        <f>(H14*60+I14+J14/60)-(E14*60+F14+G14/60)</f>
        <v>160.75</v>
      </c>
      <c r="L14" s="58">
        <f>K14*C14</f>
        <v>127.31400000000001</v>
      </c>
      <c r="M14" s="27">
        <v>3</v>
      </c>
      <c r="N14" s="58">
        <v>0</v>
      </c>
      <c r="O14" s="58"/>
      <c r="P14" s="58">
        <f>L14+(N14*L14/60)</f>
        <v>127.31400000000001</v>
      </c>
      <c r="Q14" s="63">
        <v>2</v>
      </c>
    </row>
    <row r="15" spans="1:17" ht="18.75">
      <c r="A15" s="20" t="s">
        <v>30</v>
      </c>
      <c r="B15" s="32" t="s">
        <v>37</v>
      </c>
      <c r="C15" s="27">
        <v>0.79300000000000004</v>
      </c>
      <c r="D15" s="27"/>
      <c r="E15" s="49">
        <v>10</v>
      </c>
      <c r="F15" s="49">
        <v>0</v>
      </c>
      <c r="G15" s="49">
        <v>0</v>
      </c>
      <c r="H15" s="49">
        <v>12</v>
      </c>
      <c r="I15" s="49">
        <v>45</v>
      </c>
      <c r="J15" s="49">
        <v>20</v>
      </c>
      <c r="K15" s="58">
        <f>(H15*60+I15+J15/60)-(E15*60+F15+G15/60)</f>
        <v>165.33333333333337</v>
      </c>
      <c r="L15" s="58">
        <f>K15*C15</f>
        <v>131.10933333333338</v>
      </c>
      <c r="M15" s="27">
        <v>4</v>
      </c>
      <c r="N15" s="58">
        <v>0</v>
      </c>
      <c r="O15" s="58"/>
      <c r="P15" s="58">
        <f>L15+(N15*L15/60)</f>
        <v>131.10933333333338</v>
      </c>
      <c r="Q15" s="63">
        <v>3</v>
      </c>
    </row>
    <row r="16" spans="1:17" ht="18.75">
      <c r="A16" s="20" t="s">
        <v>31</v>
      </c>
      <c r="B16" s="32" t="s">
        <v>38</v>
      </c>
      <c r="C16" s="59">
        <v>0.78200000000000003</v>
      </c>
      <c r="D16" s="59"/>
      <c r="E16" s="49">
        <v>12</v>
      </c>
      <c r="F16" s="49">
        <v>20</v>
      </c>
      <c r="G16" s="49">
        <v>30</v>
      </c>
      <c r="H16" s="27">
        <v>15</v>
      </c>
      <c r="I16" s="27">
        <v>15</v>
      </c>
      <c r="J16" s="27">
        <v>3</v>
      </c>
      <c r="K16" s="58">
        <f>(H16*60+I16+J16/60)-(E16*60+F16+G16/60)</f>
        <v>174.54999999999995</v>
      </c>
      <c r="L16" s="58">
        <f>K16*C16</f>
        <v>136.49809999999997</v>
      </c>
      <c r="M16" s="27">
        <v>6</v>
      </c>
      <c r="N16" s="58">
        <v>0</v>
      </c>
      <c r="O16" s="58"/>
      <c r="P16" s="58">
        <f>L16+(N16*L16/60)</f>
        <v>136.49809999999997</v>
      </c>
      <c r="Q16" s="63">
        <v>6</v>
      </c>
    </row>
    <row r="17" spans="1:18" ht="18.75">
      <c r="A17" s="20" t="s">
        <v>32</v>
      </c>
      <c r="B17" s="32" t="s">
        <v>38</v>
      </c>
      <c r="C17" s="60">
        <v>0.77</v>
      </c>
      <c r="D17" s="27"/>
      <c r="E17" s="49">
        <v>12</v>
      </c>
      <c r="F17" s="49">
        <v>34</v>
      </c>
      <c r="G17" s="49">
        <v>9</v>
      </c>
      <c r="H17" s="49">
        <v>15</v>
      </c>
      <c r="I17" s="49">
        <v>22</v>
      </c>
      <c r="J17" s="49">
        <v>33</v>
      </c>
      <c r="K17" s="58">
        <f>(H17*60+I17+J17/60)-(E17*60+F17+G17/60)</f>
        <v>168.39999999999998</v>
      </c>
      <c r="L17" s="58">
        <f>K17*C17</f>
        <v>129.66799999999998</v>
      </c>
      <c r="M17" s="27">
        <v>5</v>
      </c>
      <c r="N17" s="58">
        <v>-0.75</v>
      </c>
      <c r="O17" s="58"/>
      <c r="P17" s="58">
        <f>L17+(N17*L17/60)</f>
        <v>128.04714999999999</v>
      </c>
      <c r="Q17" s="63">
        <v>4</v>
      </c>
    </row>
    <row r="18" spans="1:18" ht="16.5" thickBot="1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  <c r="N18" s="65"/>
      <c r="O18" s="65"/>
      <c r="P18" s="65"/>
      <c r="Q18" s="67"/>
    </row>
    <row r="19" spans="1:18" ht="23.25">
      <c r="A19" s="9" t="s">
        <v>39</v>
      </c>
      <c r="B19" s="45"/>
      <c r="C19" s="10" t="s">
        <v>9</v>
      </c>
      <c r="D19" s="10"/>
      <c r="E19" s="10" t="s">
        <v>10</v>
      </c>
      <c r="F19" s="10" t="s">
        <v>11</v>
      </c>
      <c r="G19" s="10" t="s">
        <v>12</v>
      </c>
      <c r="H19" s="10" t="s">
        <v>10</v>
      </c>
      <c r="I19" s="10" t="s">
        <v>11</v>
      </c>
      <c r="J19" s="10" t="s">
        <v>12</v>
      </c>
      <c r="K19" s="10" t="s">
        <v>13</v>
      </c>
      <c r="L19" s="10" t="s">
        <v>13</v>
      </c>
      <c r="M19" s="10"/>
      <c r="N19" s="10" t="s">
        <v>40</v>
      </c>
      <c r="O19" s="36"/>
      <c r="P19" s="36"/>
      <c r="Q19" s="24"/>
    </row>
    <row r="20" spans="1:18" ht="21">
      <c r="A20" s="14" t="s">
        <v>15</v>
      </c>
      <c r="B20" s="46"/>
      <c r="C20" s="27" t="s">
        <v>41</v>
      </c>
      <c r="D20" s="22"/>
      <c r="E20" s="22"/>
      <c r="F20" s="22"/>
      <c r="G20" s="22"/>
      <c r="H20" s="2"/>
      <c r="I20" s="2"/>
      <c r="J20" s="2"/>
      <c r="K20" s="22"/>
      <c r="L20" s="22"/>
      <c r="M20" s="2"/>
      <c r="N20" s="16"/>
      <c r="O20" s="16"/>
      <c r="P20" s="17"/>
      <c r="Q20" s="15"/>
    </row>
    <row r="21" spans="1:18" ht="18.75">
      <c r="A21" s="35" t="s">
        <v>16</v>
      </c>
      <c r="B21" s="47" t="s">
        <v>34</v>
      </c>
      <c r="C21" s="27">
        <v>0.91100000000000003</v>
      </c>
      <c r="D21" s="47"/>
      <c r="E21" s="49">
        <v>12</v>
      </c>
      <c r="F21" s="49">
        <v>18</v>
      </c>
      <c r="G21" s="49">
        <v>40</v>
      </c>
      <c r="H21" s="49">
        <v>14</v>
      </c>
      <c r="I21" s="49">
        <v>7</v>
      </c>
      <c r="J21" s="49">
        <v>4</v>
      </c>
      <c r="K21" s="58">
        <f t="shared" ref="K21" si="0">(H21*60+I21+J21/60)-(E21*60+F21+G21/60)</f>
        <v>108.40000000000009</v>
      </c>
      <c r="L21" s="58">
        <f t="shared" ref="L21" si="1">C21*K21</f>
        <v>98.75240000000008</v>
      </c>
      <c r="M21" s="27">
        <v>1</v>
      </c>
      <c r="N21" s="58">
        <v>3</v>
      </c>
      <c r="O21" s="58"/>
      <c r="P21" s="58">
        <f t="shared" ref="P21" si="2">L21+(N21*L21/60)</f>
        <v>103.69002000000009</v>
      </c>
      <c r="Q21" s="63">
        <v>1</v>
      </c>
    </row>
    <row r="22" spans="1:18" ht="18.75">
      <c r="A22" s="19" t="s">
        <v>17</v>
      </c>
      <c r="B22" s="33"/>
      <c r="C22" s="27"/>
      <c r="D22" s="33"/>
      <c r="E22" s="49"/>
      <c r="F22" s="49"/>
      <c r="G22" s="49"/>
      <c r="H22" s="49"/>
      <c r="I22" s="49"/>
      <c r="J22" s="49"/>
      <c r="K22" s="58"/>
      <c r="L22" s="58"/>
      <c r="M22" s="27"/>
      <c r="N22" s="58"/>
      <c r="O22" s="58"/>
      <c r="P22" s="58"/>
      <c r="Q22" s="63"/>
    </row>
    <row r="23" spans="1:18" ht="18.75">
      <c r="A23" s="20" t="s">
        <v>18</v>
      </c>
      <c r="B23" s="32" t="s">
        <v>42</v>
      </c>
      <c r="C23" s="27">
        <v>0.83399999999999996</v>
      </c>
      <c r="D23" s="32"/>
      <c r="E23" s="49">
        <v>10</v>
      </c>
      <c r="F23" s="49">
        <v>0</v>
      </c>
      <c r="G23" s="49">
        <v>0</v>
      </c>
      <c r="H23" s="49">
        <v>12</v>
      </c>
      <c r="I23" s="49">
        <v>19</v>
      </c>
      <c r="J23" s="49">
        <v>21</v>
      </c>
      <c r="K23" s="58">
        <f>(H23*60+I23+J23/60)-(E23*60+F23+G23/60)</f>
        <v>139.35000000000002</v>
      </c>
      <c r="L23" s="58">
        <f>K23*C23</f>
        <v>116.21790000000001</v>
      </c>
      <c r="M23" s="27">
        <v>5</v>
      </c>
      <c r="N23" s="58">
        <v>0.5</v>
      </c>
      <c r="O23" s="58"/>
      <c r="P23" s="58">
        <f>L23+(N23*L23/60)</f>
        <v>117.18638250000001</v>
      </c>
      <c r="Q23" s="63" t="s">
        <v>48</v>
      </c>
      <c r="R23" s="81"/>
    </row>
    <row r="24" spans="1:18" ht="18.75">
      <c r="A24" s="20" t="s">
        <v>19</v>
      </c>
      <c r="B24" s="32" t="s">
        <v>43</v>
      </c>
      <c r="C24" s="27">
        <v>0.79200000000000004</v>
      </c>
      <c r="D24" s="32"/>
      <c r="E24" s="49">
        <v>12</v>
      </c>
      <c r="F24" s="49">
        <v>40</v>
      </c>
      <c r="G24" s="49">
        <v>35</v>
      </c>
      <c r="H24" s="49">
        <v>15</v>
      </c>
      <c r="I24" s="49">
        <v>3</v>
      </c>
      <c r="J24" s="49">
        <v>9</v>
      </c>
      <c r="K24" s="58">
        <f>(H24*60+I24+J24/60)-(E24*60+F24+G24/60)</f>
        <v>142.56666666666661</v>
      </c>
      <c r="L24" s="58">
        <f>K24*C24</f>
        <v>112.91279999999996</v>
      </c>
      <c r="M24" s="27">
        <v>4</v>
      </c>
      <c r="N24" s="58">
        <v>0</v>
      </c>
      <c r="O24" s="58"/>
      <c r="P24" s="58">
        <f>L24+(N24*L24/60)</f>
        <v>112.91279999999996</v>
      </c>
      <c r="Q24" s="63">
        <v>4</v>
      </c>
    </row>
    <row r="25" spans="1:18" ht="18.75">
      <c r="A25" s="20" t="s">
        <v>30</v>
      </c>
      <c r="B25" s="32" t="s">
        <v>44</v>
      </c>
      <c r="C25" s="27">
        <v>0.79300000000000004</v>
      </c>
      <c r="D25" s="32"/>
      <c r="E25" s="49">
        <v>12</v>
      </c>
      <c r="F25" s="49">
        <v>45</v>
      </c>
      <c r="G25" s="49">
        <v>40</v>
      </c>
      <c r="H25" s="49">
        <v>15</v>
      </c>
      <c r="I25" s="49">
        <v>3</v>
      </c>
      <c r="J25" s="49">
        <v>50</v>
      </c>
      <c r="K25" s="58">
        <f>(H25*60+I25+J25/60)-(E25*60+F25+G25/60)</f>
        <v>138.16666666666674</v>
      </c>
      <c r="L25" s="58">
        <f>K25*C25</f>
        <v>109.56616666666673</v>
      </c>
      <c r="M25" s="27">
        <v>2</v>
      </c>
      <c r="N25" s="58">
        <v>0</v>
      </c>
      <c r="O25" s="58"/>
      <c r="P25" s="58">
        <f>L25+(N25*L25/60)</f>
        <v>109.56616666666673</v>
      </c>
      <c r="Q25" s="63" t="s">
        <v>47</v>
      </c>
    </row>
    <row r="26" spans="1:18" ht="18.75">
      <c r="A26" s="20" t="s">
        <v>31</v>
      </c>
      <c r="B26" s="32" t="s">
        <v>38</v>
      </c>
      <c r="C26" s="59">
        <v>0.78200000000000003</v>
      </c>
      <c r="D26" s="32"/>
      <c r="E26" s="49">
        <v>10</v>
      </c>
      <c r="F26" s="49">
        <v>0</v>
      </c>
      <c r="G26" s="49">
        <v>0</v>
      </c>
      <c r="H26" s="27">
        <v>12</v>
      </c>
      <c r="I26" s="27">
        <v>20</v>
      </c>
      <c r="J26" s="27">
        <v>45</v>
      </c>
      <c r="K26" s="58">
        <f>(H26*60+I26+J26/60)-(E26*60+F26+G26/60)</f>
        <v>140.75</v>
      </c>
      <c r="L26" s="58">
        <f>K26*C26</f>
        <v>110.0665</v>
      </c>
      <c r="M26" s="27">
        <v>3</v>
      </c>
      <c r="N26" s="58">
        <v>0</v>
      </c>
      <c r="O26" s="58"/>
      <c r="P26" s="58">
        <f>L26+(N26*L26/60)</f>
        <v>110.0665</v>
      </c>
      <c r="Q26" s="63" t="s">
        <v>47</v>
      </c>
    </row>
    <row r="27" spans="1:18" ht="18.75">
      <c r="A27" s="20" t="s">
        <v>32</v>
      </c>
      <c r="B27" s="32" t="s">
        <v>38</v>
      </c>
      <c r="C27" s="60">
        <v>0.77</v>
      </c>
      <c r="D27" s="32"/>
      <c r="E27" s="49">
        <v>10</v>
      </c>
      <c r="F27" s="49">
        <v>0</v>
      </c>
      <c r="G27" s="49">
        <v>0</v>
      </c>
      <c r="H27" s="49">
        <v>12</v>
      </c>
      <c r="I27" s="49">
        <v>34</v>
      </c>
      <c r="J27" s="49">
        <v>9</v>
      </c>
      <c r="K27" s="58">
        <f>(H27*60+I27+J27/60)-(E27*60+F27+G27/60)</f>
        <v>154.14999999999998</v>
      </c>
      <c r="L27" s="58">
        <f>K27*C27</f>
        <v>118.69549999999998</v>
      </c>
      <c r="M27" s="27">
        <v>6</v>
      </c>
      <c r="N27" s="58">
        <v>-0.75</v>
      </c>
      <c r="O27" s="58"/>
      <c r="P27" s="58">
        <f>L27+(N27*L27/60)</f>
        <v>117.21180624999998</v>
      </c>
      <c r="Q27" s="63" t="s">
        <v>48</v>
      </c>
    </row>
    <row r="28" spans="1:18" ht="15.75" thickBot="1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7"/>
    </row>
    <row r="29" spans="1:18" ht="18.75">
      <c r="A29" s="68" t="s">
        <v>45</v>
      </c>
      <c r="B29" s="69"/>
      <c r="C29" s="70"/>
      <c r="D29" s="70"/>
      <c r="E29" s="71"/>
      <c r="F29" s="71"/>
      <c r="G29" s="71"/>
      <c r="H29" s="72"/>
      <c r="I29" s="72"/>
      <c r="J29" s="72"/>
      <c r="K29" s="73"/>
      <c r="L29" s="73"/>
      <c r="M29" s="72"/>
      <c r="N29" s="73"/>
      <c r="O29" s="73"/>
      <c r="P29" s="73"/>
      <c r="Q29" s="74"/>
    </row>
    <row r="30" spans="1:18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5"/>
    </row>
    <row r="31" spans="1:18" ht="18.75">
      <c r="A31" s="20" t="s">
        <v>16</v>
      </c>
      <c r="B31" s="32"/>
      <c r="C31" s="27">
        <v>0.91100000000000003</v>
      </c>
      <c r="D31" s="32"/>
      <c r="E31" s="49">
        <v>10</v>
      </c>
      <c r="F31" s="49">
        <v>0</v>
      </c>
      <c r="G31" s="49">
        <v>0</v>
      </c>
      <c r="H31" s="49">
        <v>14</v>
      </c>
      <c r="I31" s="49">
        <v>7</v>
      </c>
      <c r="J31" s="49">
        <v>4</v>
      </c>
      <c r="K31" s="58">
        <f t="shared" ref="K31:K36" si="3">(H31*60+I31+J31/60)-(E31*60+F31+G31/60)</f>
        <v>247.06666666666672</v>
      </c>
      <c r="L31" s="58">
        <f t="shared" ref="L31:L36" si="4">C31*K31</f>
        <v>225.07773333333338</v>
      </c>
      <c r="M31" s="27">
        <v>1</v>
      </c>
      <c r="N31" s="58">
        <v>3</v>
      </c>
      <c r="O31" s="58"/>
      <c r="P31" s="58">
        <f t="shared" ref="P31:P36" si="5">L31+(N31*L31/60)</f>
        <v>236.33162000000004</v>
      </c>
      <c r="Q31" s="63">
        <v>1</v>
      </c>
    </row>
    <row r="32" spans="1:18" ht="18.75">
      <c r="A32" s="3" t="s">
        <v>18</v>
      </c>
      <c r="B32" s="48"/>
      <c r="C32" s="27">
        <v>0.83399999999999996</v>
      </c>
      <c r="D32" s="50"/>
      <c r="E32" s="49">
        <v>10</v>
      </c>
      <c r="F32" s="49">
        <v>0</v>
      </c>
      <c r="G32" s="49">
        <v>0</v>
      </c>
      <c r="H32" s="27">
        <v>14</v>
      </c>
      <c r="I32" s="27">
        <v>43</v>
      </c>
      <c r="J32" s="27">
        <v>40</v>
      </c>
      <c r="K32" s="58">
        <f t="shared" si="3"/>
        <v>283.66666666666663</v>
      </c>
      <c r="L32" s="58">
        <f t="shared" si="4"/>
        <v>236.57799999999995</v>
      </c>
      <c r="M32" s="27">
        <v>2</v>
      </c>
      <c r="N32" s="58">
        <v>0.5</v>
      </c>
      <c r="O32" s="58"/>
      <c r="P32" s="58">
        <f t="shared" si="5"/>
        <v>238.54948333333328</v>
      </c>
      <c r="Q32" s="63">
        <v>2</v>
      </c>
    </row>
    <row r="33" spans="1:17" ht="23.25">
      <c r="A33" s="20" t="s">
        <v>30</v>
      </c>
      <c r="B33" s="30"/>
      <c r="C33" s="27">
        <v>0.79300000000000004</v>
      </c>
      <c r="D33" s="27"/>
      <c r="E33" s="49">
        <v>10</v>
      </c>
      <c r="F33" s="49">
        <v>0</v>
      </c>
      <c r="G33" s="49">
        <v>0</v>
      </c>
      <c r="H33" s="27">
        <v>15</v>
      </c>
      <c r="I33" s="27">
        <v>3</v>
      </c>
      <c r="J33" s="27">
        <v>50</v>
      </c>
      <c r="K33" s="58">
        <f t="shared" si="3"/>
        <v>303.83333333333337</v>
      </c>
      <c r="L33" s="58">
        <f t="shared" si="4"/>
        <v>240.93983333333338</v>
      </c>
      <c r="M33" s="59">
        <v>3</v>
      </c>
      <c r="N33" s="58">
        <v>0</v>
      </c>
      <c r="O33" s="18"/>
      <c r="P33" s="58">
        <f t="shared" si="5"/>
        <v>240.93983333333338</v>
      </c>
      <c r="Q33" s="63" t="s">
        <v>46</v>
      </c>
    </row>
    <row r="34" spans="1:17" ht="18.75">
      <c r="A34" s="3" t="s">
        <v>19</v>
      </c>
      <c r="B34" s="48"/>
      <c r="C34" s="27">
        <v>0.79200000000000004</v>
      </c>
      <c r="D34" s="50"/>
      <c r="E34" s="49">
        <v>10</v>
      </c>
      <c r="F34" s="49">
        <v>0</v>
      </c>
      <c r="G34" s="49">
        <v>0</v>
      </c>
      <c r="H34" s="27">
        <v>15</v>
      </c>
      <c r="I34" s="27">
        <v>3</v>
      </c>
      <c r="J34" s="27">
        <v>9</v>
      </c>
      <c r="K34" s="58">
        <f t="shared" si="3"/>
        <v>303.14999999999998</v>
      </c>
      <c r="L34" s="58">
        <f t="shared" si="4"/>
        <v>240.09479999999999</v>
      </c>
      <c r="M34" s="27">
        <v>4</v>
      </c>
      <c r="N34" s="58">
        <v>0</v>
      </c>
      <c r="O34" s="58"/>
      <c r="P34" s="58">
        <f t="shared" si="5"/>
        <v>240.09479999999999</v>
      </c>
      <c r="Q34" s="63" t="s">
        <v>46</v>
      </c>
    </row>
    <row r="35" spans="1:17" ht="21">
      <c r="A35" s="20" t="s">
        <v>31</v>
      </c>
      <c r="B35" s="33"/>
      <c r="C35" s="59">
        <v>0.78200000000000003</v>
      </c>
      <c r="D35" s="2"/>
      <c r="E35" s="49">
        <v>10</v>
      </c>
      <c r="F35" s="49">
        <v>0</v>
      </c>
      <c r="G35" s="49">
        <v>0</v>
      </c>
      <c r="H35" s="27">
        <v>15</v>
      </c>
      <c r="I35" s="27">
        <v>15</v>
      </c>
      <c r="J35" s="27">
        <v>3</v>
      </c>
      <c r="K35" s="58">
        <f t="shared" si="3"/>
        <v>315.04999999999995</v>
      </c>
      <c r="L35" s="58">
        <f t="shared" si="4"/>
        <v>246.36909999999997</v>
      </c>
      <c r="M35" s="59">
        <v>5</v>
      </c>
      <c r="N35" s="58">
        <v>0</v>
      </c>
      <c r="O35" s="18"/>
      <c r="P35" s="58">
        <f t="shared" si="5"/>
        <v>246.36909999999997</v>
      </c>
      <c r="Q35" s="63">
        <v>5</v>
      </c>
    </row>
    <row r="36" spans="1:17" ht="21.75" thickBot="1">
      <c r="A36" s="77" t="s">
        <v>32</v>
      </c>
      <c r="B36" s="78"/>
      <c r="C36" s="79">
        <v>0.77</v>
      </c>
      <c r="D36" s="75"/>
      <c r="E36" s="61">
        <v>10</v>
      </c>
      <c r="F36" s="61">
        <v>0</v>
      </c>
      <c r="G36" s="61">
        <v>0</v>
      </c>
      <c r="H36" s="79">
        <v>15</v>
      </c>
      <c r="I36" s="79">
        <v>22</v>
      </c>
      <c r="J36" s="79">
        <v>33</v>
      </c>
      <c r="K36" s="62">
        <f t="shared" si="3"/>
        <v>322.54999999999995</v>
      </c>
      <c r="L36" s="62">
        <f t="shared" si="4"/>
        <v>248.36349999999996</v>
      </c>
      <c r="M36" s="66">
        <v>6</v>
      </c>
      <c r="N36" s="66">
        <v>-0.75</v>
      </c>
      <c r="O36" s="76"/>
      <c r="P36" s="62">
        <f t="shared" si="5"/>
        <v>245.25895624999995</v>
      </c>
      <c r="Q36" s="80">
        <v>6</v>
      </c>
    </row>
    <row r="37" spans="1:17" ht="21">
      <c r="A37" s="22"/>
      <c r="B37" s="22"/>
      <c r="C37" s="21"/>
      <c r="D37" s="21"/>
      <c r="E37" s="2"/>
      <c r="F37" s="2"/>
      <c r="G37" s="2"/>
      <c r="H37" s="22"/>
      <c r="I37" s="22"/>
      <c r="J37" s="22"/>
      <c r="K37" s="18"/>
      <c r="L37" s="18"/>
      <c r="M37" s="2"/>
      <c r="N37" s="26"/>
      <c r="O37" s="18"/>
      <c r="P37" s="13"/>
    </row>
    <row r="38" spans="1:17" ht="21">
      <c r="A38" s="33"/>
      <c r="B38" s="33"/>
      <c r="C38" s="2"/>
      <c r="D38" s="2"/>
      <c r="E38" s="2"/>
      <c r="F38" s="2"/>
      <c r="G38" s="2"/>
      <c r="H38" s="22"/>
      <c r="I38" s="22"/>
      <c r="J38" s="22"/>
      <c r="K38" s="18"/>
      <c r="L38" s="18"/>
      <c r="M38" s="2"/>
      <c r="N38" s="26"/>
      <c r="O38" s="18"/>
      <c r="P38" s="13"/>
    </row>
    <row r="39" spans="1:17" ht="21">
      <c r="A39" s="32"/>
      <c r="B39" s="32"/>
      <c r="C39" s="21"/>
      <c r="D39" s="21"/>
      <c r="E39" s="2"/>
      <c r="F39" s="2"/>
      <c r="G39" s="2"/>
      <c r="H39" s="22"/>
      <c r="I39" s="22"/>
      <c r="J39" s="22"/>
      <c r="K39" s="18"/>
      <c r="L39" s="18"/>
      <c r="M39" s="29"/>
      <c r="N39" s="29"/>
      <c r="O39" s="18"/>
      <c r="P39" s="13"/>
    </row>
    <row r="40" spans="1:17" ht="21">
      <c r="A40" s="22"/>
      <c r="B40" s="22"/>
      <c r="C40" s="21"/>
      <c r="D40" s="21"/>
      <c r="E40" s="2"/>
      <c r="F40" s="2"/>
      <c r="G40" s="2"/>
      <c r="H40" s="25"/>
      <c r="I40" s="25"/>
      <c r="J40" s="25"/>
      <c r="K40" s="18"/>
      <c r="L40" s="18"/>
      <c r="M40" s="25"/>
      <c r="N40" s="25"/>
      <c r="O40" s="18"/>
      <c r="P40" s="13"/>
    </row>
    <row r="41" spans="1:17" ht="21">
      <c r="A41" s="22"/>
      <c r="B41" s="22"/>
      <c r="C41" s="23"/>
      <c r="D41" s="23"/>
      <c r="E41" s="2"/>
      <c r="F41" s="2"/>
      <c r="G41" s="2"/>
      <c r="H41" s="25"/>
      <c r="I41" s="25"/>
      <c r="J41" s="25"/>
      <c r="K41" s="18"/>
      <c r="L41" s="18"/>
      <c r="M41" s="25"/>
      <c r="N41" s="25"/>
      <c r="O41" s="18"/>
      <c r="P41" s="13"/>
    </row>
  </sheetData>
  <sortState ref="A31:Q36">
    <sortCondition ref="Q30:Q35"/>
  </sortState>
  <mergeCells count="4">
    <mergeCell ref="A1:P2"/>
    <mergeCell ref="A3:P3"/>
    <mergeCell ref="E7:G7"/>
    <mergeCell ref="H7:J7"/>
  </mergeCells>
  <printOptions gridLines="1"/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2026-01-25T12:56:55Z</cp:lastPrinted>
  <dcterms:created xsi:type="dcterms:W3CDTF">2025-12-29T18:15:06Z</dcterms:created>
  <dcterms:modified xsi:type="dcterms:W3CDTF">2026-01-26T11:20:37Z</dcterms:modified>
</cp:coreProperties>
</file>